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EXCEL PROGRAMLAR.2014\"/>
    </mc:Choice>
  </mc:AlternateContent>
  <workbookProtection workbookAlgorithmName="SHA-512" workbookHashValue="+4JMZZq6D+CYpPsBA/t8roG8TRGGrIHabshq0W9ZJPzGb9FH76OmIemw0aFJYIAjagwfkFeM1+T9osURhb+Tsw==" workbookSaltValue="BieSerKk4J/CovOz9zYwCQ==" workbookSpinCount="100000" lockStructure="1"/>
  <bookViews>
    <workbookView xWindow="360" yWindow="75" windowWidth="14355" windowHeight="3660" activeTab="1"/>
  </bookViews>
  <sheets>
    <sheet name="AÇIKLAMA" sheetId="3" r:id="rId1"/>
    <sheet name="ANALİZ" sheetId="1" r:id="rId2"/>
  </sheets>
  <calcPr calcId="152511"/>
</workbook>
</file>

<file path=xl/calcChain.xml><?xml version="1.0" encoding="utf-8"?>
<calcChain xmlns="http://schemas.openxmlformats.org/spreadsheetml/2006/main">
  <c r="M45" i="1" l="1"/>
  <c r="Q17" i="1"/>
  <c r="Q38" i="1" l="1"/>
  <c r="Q39" i="1"/>
  <c r="Q37" i="1"/>
  <c r="Q31" i="1"/>
  <c r="Q24" i="1"/>
  <c r="Q25" i="1"/>
  <c r="Q23" i="1"/>
  <c r="Q10" i="1"/>
  <c r="Q11" i="1"/>
  <c r="Q9" i="1"/>
  <c r="J38" i="1" l="1"/>
  <c r="J39" i="1"/>
  <c r="J37" i="1"/>
  <c r="E45" i="1"/>
  <c r="J31" i="1" l="1"/>
  <c r="J24" i="1"/>
  <c r="J25" i="1"/>
  <c r="J23" i="1"/>
  <c r="J17" i="1"/>
  <c r="J10" i="1"/>
  <c r="J11" i="1"/>
  <c r="J9" i="1"/>
  <c r="U46" i="1" l="1"/>
  <c r="L50" i="1"/>
  <c r="O54" i="1" s="1"/>
</calcChain>
</file>

<file path=xl/comments1.xml><?xml version="1.0" encoding="utf-8"?>
<comments xmlns="http://schemas.openxmlformats.org/spreadsheetml/2006/main">
  <authors>
    <author>ENGIN, Yasin</author>
  </authors>
  <commentList>
    <comment ref="Q9" authorId="0" shapeId="0">
      <text>
        <r>
          <rPr>
            <sz val="9"/>
            <color indexed="81"/>
            <rFont val="Tahoma"/>
            <family val="2"/>
            <charset val="162"/>
          </rPr>
          <t xml:space="preserve">LEED Sertifikasyonunda malzemelerin üretim yerinin 800 km mesafeyi geçmemesi istenmektedir. </t>
        </r>
      </text>
    </comment>
  </commentList>
</comments>
</file>

<file path=xl/sharedStrings.xml><?xml version="1.0" encoding="utf-8"?>
<sst xmlns="http://schemas.openxmlformats.org/spreadsheetml/2006/main" count="49" uniqueCount="37">
  <si>
    <t>AGREGA</t>
  </si>
  <si>
    <t>İri Agrega</t>
  </si>
  <si>
    <t>Taş tozu</t>
  </si>
  <si>
    <t>Kum</t>
  </si>
  <si>
    <t>Geri dönüşüm içeriği(%)</t>
  </si>
  <si>
    <t>Kaynak uzaklığı(km)</t>
  </si>
  <si>
    <r>
      <t>Geri dönüşümlü malzeme içeriği(kg/m</t>
    </r>
    <r>
      <rPr>
        <b/>
        <vertAlign val="superscript"/>
        <sz val="11"/>
        <color theme="0"/>
        <rFont val="Calibri"/>
        <family val="2"/>
        <charset val="162"/>
        <scheme val="minor"/>
      </rPr>
      <t>3</t>
    </r>
    <r>
      <rPr>
        <b/>
        <sz val="11"/>
        <color theme="0"/>
        <rFont val="Calibri"/>
        <family val="2"/>
        <charset val="162"/>
        <scheme val="minor"/>
      </rPr>
      <t>)</t>
    </r>
  </si>
  <si>
    <t>ÇİMENTO</t>
  </si>
  <si>
    <t>Çimento</t>
  </si>
  <si>
    <t>Uçucu kül</t>
  </si>
  <si>
    <t>Cüruf</t>
  </si>
  <si>
    <t>Diğer</t>
  </si>
  <si>
    <r>
      <t>Toplam kullanım miktarı(kg/m</t>
    </r>
    <r>
      <rPr>
        <b/>
        <vertAlign val="superscript"/>
        <sz val="11"/>
        <color theme="0"/>
        <rFont val="Calibri"/>
        <family val="2"/>
        <charset val="162"/>
        <scheme val="minor"/>
      </rPr>
      <t>3</t>
    </r>
    <r>
      <rPr>
        <b/>
        <sz val="11"/>
        <color theme="0"/>
        <rFont val="Calibri"/>
        <family val="2"/>
        <charset val="162"/>
        <scheme val="minor"/>
      </rPr>
      <t>)</t>
    </r>
  </si>
  <si>
    <t>SU</t>
  </si>
  <si>
    <t>Su</t>
  </si>
  <si>
    <r>
      <t>Toplam Kullanım miktarı(kg/m</t>
    </r>
    <r>
      <rPr>
        <b/>
        <vertAlign val="superscript"/>
        <sz val="11"/>
        <color theme="0"/>
        <rFont val="Calibri"/>
        <family val="2"/>
        <charset val="162"/>
        <scheme val="minor"/>
      </rPr>
      <t>3</t>
    </r>
    <r>
      <rPr>
        <b/>
        <sz val="11"/>
        <color theme="0"/>
        <rFont val="Calibri"/>
        <family val="2"/>
        <charset val="162"/>
        <scheme val="minor"/>
      </rPr>
      <t>)</t>
    </r>
  </si>
  <si>
    <t>Kaynak/fabrika uzaklığı(km)</t>
  </si>
  <si>
    <t>Kaynak/ocak uzaklığı(km)</t>
  </si>
  <si>
    <t>İKİNCİL BAĞLAYICI MALZEME</t>
  </si>
  <si>
    <t>BETON</t>
  </si>
  <si>
    <t>TOPLAM GERİ DÖNÜŞÜM İÇERİĞİ (%)</t>
  </si>
  <si>
    <t>DİĞER</t>
  </si>
  <si>
    <t>Kimyasal katkı</t>
  </si>
  <si>
    <t>Çelik lif</t>
  </si>
  <si>
    <t>Poliproplen lif</t>
  </si>
  <si>
    <t>Toplam  geri dönüşümlü malzeme (ton)</t>
  </si>
  <si>
    <r>
      <t>Toplam beton hacmi(m</t>
    </r>
    <r>
      <rPr>
        <b/>
        <vertAlign val="superscript"/>
        <sz val="12"/>
        <color theme="0"/>
        <rFont val="Calibri"/>
        <family val="2"/>
        <charset val="162"/>
        <scheme val="minor"/>
      </rPr>
      <t>3</t>
    </r>
    <r>
      <rPr>
        <b/>
        <sz val="12"/>
        <color theme="0"/>
        <rFont val="Calibri"/>
        <family val="2"/>
        <charset val="162"/>
        <scheme val="minor"/>
      </rPr>
      <t>)</t>
    </r>
  </si>
  <si>
    <r>
      <t>Beton birim ağırlığı (kg/m</t>
    </r>
    <r>
      <rPr>
        <b/>
        <vertAlign val="superscript"/>
        <sz val="16"/>
        <color theme="0"/>
        <rFont val="Calibri"/>
        <family val="2"/>
        <charset val="162"/>
        <scheme val="minor"/>
      </rPr>
      <t>3</t>
    </r>
    <r>
      <rPr>
        <b/>
        <sz val="16"/>
        <color theme="0"/>
        <rFont val="Calibri"/>
        <family val="2"/>
        <charset val="162"/>
        <scheme val="minor"/>
      </rPr>
      <t>)</t>
    </r>
  </si>
  <si>
    <t>SADECE SARI KUTULARA VERİ GİRİNİZ</t>
  </si>
  <si>
    <t>Geri dönüşüm/atık içeriği(%)</t>
  </si>
  <si>
    <t xml:space="preserve">Geri Dönüşümlü Malzemelerin Toplam Kontribüsyonu(TL)            </t>
  </si>
  <si>
    <r>
      <t>Beton fiyatı(TL/m</t>
    </r>
    <r>
      <rPr>
        <b/>
        <vertAlign val="superscript"/>
        <sz val="16"/>
        <color theme="1"/>
        <rFont val="Calibri"/>
        <family val="2"/>
        <charset val="162"/>
        <scheme val="minor"/>
      </rPr>
      <t>3</t>
    </r>
    <r>
      <rPr>
        <b/>
        <sz val="16"/>
        <color theme="1"/>
        <rFont val="Calibri"/>
        <family val="2"/>
        <charset val="162"/>
        <scheme val="minor"/>
      </rPr>
      <t>)</t>
    </r>
  </si>
  <si>
    <r>
      <rPr>
        <b/>
        <i/>
        <sz val="18"/>
        <color theme="1"/>
        <rFont val="Calibri"/>
        <family val="2"/>
        <charset val="162"/>
        <scheme val="minor"/>
      </rPr>
      <t xml:space="preserve"> Geri Dönüşümlü Malzemelerin Birim Değeri (TL)    </t>
    </r>
    <r>
      <rPr>
        <b/>
        <sz val="16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</t>
    </r>
    <r>
      <rPr>
        <b/>
        <sz val="16"/>
        <color rgb="FF0070C0"/>
        <rFont val="Calibri"/>
        <family val="2"/>
        <charset val="162"/>
        <scheme val="minor"/>
      </rPr>
      <t xml:space="preserve">= </t>
    </r>
    <r>
      <rPr>
        <b/>
        <i/>
        <sz val="16"/>
        <color rgb="FF0070C0"/>
        <rFont val="Calibri"/>
        <family val="2"/>
        <charset val="162"/>
        <scheme val="minor"/>
      </rPr>
      <t>1/2 x %Geri dönüşüm içeriği(pre-consumer) x Beton fiyatı(TL/m</t>
    </r>
    <r>
      <rPr>
        <b/>
        <i/>
        <vertAlign val="superscript"/>
        <sz val="16"/>
        <color rgb="FF0070C0"/>
        <rFont val="Calibri"/>
        <family val="2"/>
        <charset val="162"/>
        <scheme val="minor"/>
      </rPr>
      <t>3</t>
    </r>
    <r>
      <rPr>
        <b/>
        <i/>
        <sz val="16"/>
        <color rgb="FF0070C0"/>
        <rFont val="Calibri"/>
        <family val="2"/>
        <charset val="162"/>
        <scheme val="minor"/>
      </rPr>
      <t>)</t>
    </r>
  </si>
  <si>
    <t>LEED SERTİFİKASYONU - BETONDA GERİ DÖNÜŞÜMLÜ MALZEME KULLANIMI (Pre-consumer)</t>
  </si>
  <si>
    <t xml:space="preserve">HAZIRLAYAN: YASİN ENGİN (İnş.Yük.Müh)               </t>
  </si>
  <si>
    <t xml:space="preserve">www.betonvecimento.com </t>
  </si>
  <si>
    <t>yasin.engin@gmail.com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</si>
</sst>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L&quot;"/>
    <numFmt numFmtId="165" formatCode="#,##0.00\ &quot;TL&quot;"/>
  </numFmts>
  <fonts count="3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vertAlign val="superscript"/>
      <sz val="11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22"/>
      <color theme="1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vertAlign val="superscript"/>
      <sz val="12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vertAlign val="superscript"/>
      <sz val="16"/>
      <color theme="0"/>
      <name val="Calibri"/>
      <family val="2"/>
      <charset val="162"/>
      <scheme val="minor"/>
    </font>
    <font>
      <b/>
      <i/>
      <sz val="22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vertAlign val="superscript"/>
      <sz val="16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6"/>
      <color rgb="FF0070C0"/>
      <name val="Calibri"/>
      <family val="2"/>
      <charset val="162"/>
      <scheme val="minor"/>
    </font>
    <font>
      <b/>
      <i/>
      <vertAlign val="superscript"/>
      <sz val="16"/>
      <color rgb="FF0070C0"/>
      <name val="Calibri"/>
      <family val="2"/>
      <charset val="162"/>
      <scheme val="minor"/>
    </font>
    <font>
      <b/>
      <sz val="16"/>
      <color rgb="FF0070C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20"/>
      <color rgb="FF00206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9"/>
      <color theme="1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u/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05">
    <xf numFmtId="0" fontId="0" fillId="0" borderId="0" xfId="0"/>
    <xf numFmtId="0" fontId="0" fillId="11" borderId="7" xfId="0" applyFill="1" applyBorder="1"/>
    <xf numFmtId="0" fontId="0" fillId="11" borderId="9" xfId="0" applyFill="1" applyBorder="1"/>
    <xf numFmtId="0" fontId="0" fillId="12" borderId="0" xfId="0" applyFill="1"/>
    <xf numFmtId="0" fontId="0" fillId="10" borderId="0" xfId="0" applyFill="1"/>
    <xf numFmtId="0" fontId="0" fillId="13" borderId="0" xfId="0" applyFill="1"/>
    <xf numFmtId="0" fontId="1" fillId="13" borderId="0" xfId="0" applyFont="1" applyFill="1" applyBorder="1" applyAlignment="1">
      <alignment vertical="center"/>
    </xf>
    <xf numFmtId="0" fontId="0" fillId="13" borderId="0" xfId="0" applyFill="1" applyBorder="1" applyAlignment="1"/>
    <xf numFmtId="0" fontId="0" fillId="14" borderId="0" xfId="0" applyFont="1" applyFill="1"/>
    <xf numFmtId="0" fontId="0" fillId="14" borderId="0" xfId="0" applyFill="1"/>
    <xf numFmtId="0" fontId="1" fillId="14" borderId="0" xfId="0" applyFont="1" applyFill="1" applyBorder="1" applyAlignment="1">
      <alignment vertical="center"/>
    </xf>
    <xf numFmtId="0" fontId="0" fillId="14" borderId="0" xfId="0" applyFill="1" applyBorder="1" applyAlignment="1"/>
    <xf numFmtId="0" fontId="0" fillId="15" borderId="0" xfId="0" applyFill="1"/>
    <xf numFmtId="0" fontId="0" fillId="17" borderId="0" xfId="0" applyFill="1" applyBorder="1" applyAlignment="1"/>
    <xf numFmtId="0" fontId="0" fillId="17" borderId="0" xfId="0" applyFill="1"/>
    <xf numFmtId="0" fontId="1" fillId="14" borderId="0" xfId="0" applyFont="1" applyFill="1" applyBorder="1" applyAlignment="1">
      <alignment horizontal="center"/>
    </xf>
    <xf numFmtId="0" fontId="4" fillId="14" borderId="0" xfId="0" applyFont="1" applyFill="1" applyBorder="1" applyAlignment="1" applyProtection="1">
      <alignment horizontal="center"/>
      <protection locked="0"/>
    </xf>
    <xf numFmtId="10" fontId="4" fillId="14" borderId="0" xfId="0" applyNumberFormat="1" applyFont="1" applyFill="1" applyBorder="1" applyAlignment="1" applyProtection="1">
      <alignment horizontal="center"/>
      <protection locked="0"/>
    </xf>
    <xf numFmtId="0" fontId="4" fillId="14" borderId="0" xfId="0" applyFont="1" applyFill="1" applyBorder="1" applyAlignment="1">
      <alignment horizontal="center"/>
    </xf>
    <xf numFmtId="0" fontId="0" fillId="17" borderId="0" xfId="0" applyFont="1" applyFill="1"/>
    <xf numFmtId="0" fontId="1" fillId="17" borderId="0" xfId="0" applyFont="1" applyFill="1" applyBorder="1" applyAlignment="1">
      <alignment vertical="center"/>
    </xf>
    <xf numFmtId="0" fontId="0" fillId="23" borderId="0" xfId="0" applyFill="1"/>
    <xf numFmtId="0" fontId="8" fillId="13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 vertical="center"/>
    </xf>
    <xf numFmtId="0" fontId="23" fillId="12" borderId="0" xfId="0" applyFont="1" applyFill="1" applyAlignment="1">
      <alignment horizontal="center"/>
    </xf>
    <xf numFmtId="0" fontId="25" fillId="14" borderId="0" xfId="1" applyFont="1" applyFill="1" applyAlignment="1">
      <alignment horizontal="left"/>
    </xf>
    <xf numFmtId="0" fontId="26" fillId="14" borderId="0" xfId="0" applyFont="1" applyFill="1" applyAlignment="1">
      <alignment horizontal="left"/>
    </xf>
    <xf numFmtId="0" fontId="27" fillId="14" borderId="0" xfId="0" applyFont="1" applyFill="1" applyAlignment="1">
      <alignment horizontal="center" vertical="center"/>
    </xf>
    <xf numFmtId="0" fontId="14" fillId="24" borderId="1" xfId="0" applyFont="1" applyFill="1" applyBorder="1" applyAlignment="1">
      <alignment horizontal="center" vertical="center" wrapText="1"/>
    </xf>
    <xf numFmtId="0" fontId="14" fillId="24" borderId="2" xfId="0" applyFont="1" applyFill="1" applyBorder="1" applyAlignment="1">
      <alignment horizontal="center" vertical="center" wrapText="1"/>
    </xf>
    <xf numFmtId="0" fontId="14" fillId="24" borderId="3" xfId="0" applyFont="1" applyFill="1" applyBorder="1" applyAlignment="1">
      <alignment horizontal="center" vertical="center" wrapText="1"/>
    </xf>
    <xf numFmtId="0" fontId="14" fillId="24" borderId="13" xfId="0" applyFont="1" applyFill="1" applyBorder="1" applyAlignment="1">
      <alignment horizontal="center" vertical="center" wrapText="1"/>
    </xf>
    <xf numFmtId="0" fontId="14" fillId="24" borderId="0" xfId="0" applyFont="1" applyFill="1" applyBorder="1" applyAlignment="1">
      <alignment horizontal="center" vertical="center" wrapText="1"/>
    </xf>
    <xf numFmtId="0" fontId="14" fillId="24" borderId="14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 wrapText="1"/>
    </xf>
    <xf numFmtId="0" fontId="14" fillId="24" borderId="5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165" fontId="20" fillId="22" borderId="1" xfId="0" applyNumberFormat="1" applyFont="1" applyFill="1" applyBorder="1" applyAlignment="1">
      <alignment horizontal="center" vertical="center"/>
    </xf>
    <xf numFmtId="165" fontId="20" fillId="22" borderId="2" xfId="0" applyNumberFormat="1" applyFont="1" applyFill="1" applyBorder="1" applyAlignment="1">
      <alignment horizontal="center" vertical="center"/>
    </xf>
    <xf numFmtId="165" fontId="20" fillId="22" borderId="3" xfId="0" applyNumberFormat="1" applyFont="1" applyFill="1" applyBorder="1" applyAlignment="1">
      <alignment horizontal="center" vertical="center"/>
    </xf>
    <xf numFmtId="165" fontId="20" fillId="22" borderId="13" xfId="0" applyNumberFormat="1" applyFont="1" applyFill="1" applyBorder="1" applyAlignment="1">
      <alignment horizontal="center" vertical="center"/>
    </xf>
    <xf numFmtId="165" fontId="20" fillId="22" borderId="0" xfId="0" applyNumberFormat="1" applyFont="1" applyFill="1" applyBorder="1" applyAlignment="1">
      <alignment horizontal="center" vertical="center"/>
    </xf>
    <xf numFmtId="165" fontId="20" fillId="22" borderId="14" xfId="0" applyNumberFormat="1" applyFont="1" applyFill="1" applyBorder="1" applyAlignment="1">
      <alignment horizontal="center" vertical="center"/>
    </xf>
    <xf numFmtId="165" fontId="20" fillId="22" borderId="4" xfId="0" applyNumberFormat="1" applyFont="1" applyFill="1" applyBorder="1" applyAlignment="1">
      <alignment horizontal="center" vertical="center"/>
    </xf>
    <xf numFmtId="165" fontId="20" fillId="22" borderId="5" xfId="0" applyNumberFormat="1" applyFont="1" applyFill="1" applyBorder="1" applyAlignment="1">
      <alignment horizontal="center" vertical="center"/>
    </xf>
    <xf numFmtId="165" fontId="20" fillId="22" borderId="6" xfId="0" applyNumberFormat="1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14" fillId="24" borderId="2" xfId="0" applyFont="1" applyFill="1" applyBorder="1" applyAlignment="1">
      <alignment horizontal="center" vertical="center"/>
    </xf>
    <xf numFmtId="0" fontId="14" fillId="24" borderId="3" xfId="0" applyFont="1" applyFill="1" applyBorder="1" applyAlignment="1">
      <alignment horizontal="center" vertical="center"/>
    </xf>
    <xf numFmtId="0" fontId="14" fillId="24" borderId="13" xfId="0" applyFont="1" applyFill="1" applyBorder="1" applyAlignment="1">
      <alignment horizontal="center" vertical="center"/>
    </xf>
    <xf numFmtId="0" fontId="14" fillId="24" borderId="0" xfId="0" applyFont="1" applyFill="1" applyBorder="1" applyAlignment="1">
      <alignment horizontal="center" vertical="center"/>
    </xf>
    <xf numFmtId="0" fontId="14" fillId="24" borderId="14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24" borderId="6" xfId="0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 applyProtection="1">
      <alignment horizontal="center" vertical="center"/>
      <protection locked="0"/>
    </xf>
    <xf numFmtId="165" fontId="16" fillId="4" borderId="2" xfId="0" applyNumberFormat="1" applyFont="1" applyFill="1" applyBorder="1" applyAlignment="1" applyProtection="1">
      <alignment horizontal="center" vertical="center"/>
      <protection locked="0"/>
    </xf>
    <xf numFmtId="165" fontId="16" fillId="4" borderId="13" xfId="0" applyNumberFormat="1" applyFont="1" applyFill="1" applyBorder="1" applyAlignment="1" applyProtection="1">
      <alignment horizontal="center" vertical="center"/>
      <protection locked="0"/>
    </xf>
    <xf numFmtId="165" fontId="16" fillId="4" borderId="0" xfId="0" applyNumberFormat="1" applyFont="1" applyFill="1" applyAlignment="1" applyProtection="1">
      <alignment horizontal="center" vertical="center"/>
      <protection locked="0"/>
    </xf>
    <xf numFmtId="0" fontId="22" fillId="25" borderId="1" xfId="0" applyFont="1" applyFill="1" applyBorder="1" applyAlignment="1">
      <alignment horizontal="center" vertical="center"/>
    </xf>
    <xf numFmtId="0" fontId="22" fillId="25" borderId="2" xfId="0" applyFont="1" applyFill="1" applyBorder="1" applyAlignment="1">
      <alignment horizontal="center" vertical="center"/>
    </xf>
    <xf numFmtId="0" fontId="22" fillId="25" borderId="3" xfId="0" applyFont="1" applyFill="1" applyBorder="1" applyAlignment="1">
      <alignment horizontal="center" vertical="center"/>
    </xf>
    <xf numFmtId="0" fontId="22" fillId="25" borderId="4" xfId="0" applyFont="1" applyFill="1" applyBorder="1" applyAlignment="1">
      <alignment horizontal="center" vertical="center"/>
    </xf>
    <xf numFmtId="0" fontId="22" fillId="25" borderId="5" xfId="0" applyFont="1" applyFill="1" applyBorder="1" applyAlignment="1">
      <alignment horizontal="center" vertical="center"/>
    </xf>
    <xf numFmtId="0" fontId="22" fillId="25" borderId="6" xfId="0" applyFont="1" applyFill="1" applyBorder="1" applyAlignment="1">
      <alignment horizontal="center" vertical="center"/>
    </xf>
    <xf numFmtId="164" fontId="13" fillId="13" borderId="1" xfId="0" applyNumberFormat="1" applyFont="1" applyFill="1" applyBorder="1" applyAlignment="1">
      <alignment horizontal="center" vertical="center"/>
    </xf>
    <xf numFmtId="164" fontId="13" fillId="13" borderId="2" xfId="0" applyNumberFormat="1" applyFont="1" applyFill="1" applyBorder="1" applyAlignment="1">
      <alignment horizontal="center" vertical="center"/>
    </xf>
    <xf numFmtId="164" fontId="13" fillId="13" borderId="3" xfId="0" applyNumberFormat="1" applyFont="1" applyFill="1" applyBorder="1" applyAlignment="1">
      <alignment horizontal="center" vertical="center"/>
    </xf>
    <xf numFmtId="164" fontId="13" fillId="13" borderId="4" xfId="0" applyNumberFormat="1" applyFont="1" applyFill="1" applyBorder="1" applyAlignment="1">
      <alignment horizontal="center" vertical="center"/>
    </xf>
    <xf numFmtId="164" fontId="13" fillId="13" borderId="5" xfId="0" applyNumberFormat="1" applyFont="1" applyFill="1" applyBorder="1" applyAlignment="1">
      <alignment horizontal="center" vertical="center"/>
    </xf>
    <xf numFmtId="164" fontId="13" fillId="13" borderId="6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10" fontId="4" fillId="4" borderId="7" xfId="0" applyNumberFormat="1" applyFont="1" applyFill="1" applyBorder="1" applyAlignment="1" applyProtection="1">
      <alignment horizontal="center"/>
      <protection locked="0"/>
    </xf>
    <xf numFmtId="10" fontId="4" fillId="4" borderId="9" xfId="0" applyNumberFormat="1" applyFont="1" applyFill="1" applyBorder="1" applyAlignment="1" applyProtection="1">
      <alignment horizontal="center"/>
      <protection locked="0"/>
    </xf>
    <xf numFmtId="10" fontId="4" fillId="4" borderId="8" xfId="0" applyNumberFormat="1" applyFont="1" applyFill="1" applyBorder="1" applyAlignment="1" applyProtection="1">
      <alignment horizontal="center"/>
      <protection locked="0"/>
    </xf>
    <xf numFmtId="0" fontId="4" fillId="16" borderId="7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0" fillId="15" borderId="7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0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0" fontId="5" fillId="7" borderId="2" xfId="0" applyNumberFormat="1" applyFont="1" applyFill="1" applyBorder="1" applyAlignment="1">
      <alignment horizontal="center" vertical="center"/>
    </xf>
    <xf numFmtId="10" fontId="5" fillId="7" borderId="3" xfId="0" applyNumberFormat="1" applyFont="1" applyFill="1" applyBorder="1" applyAlignment="1">
      <alignment horizontal="center" vertical="center"/>
    </xf>
    <xf numFmtId="10" fontId="5" fillId="7" borderId="0" xfId="0" applyNumberFormat="1" applyFont="1" applyFill="1" applyBorder="1" applyAlignment="1">
      <alignment horizontal="center" vertical="center"/>
    </xf>
    <xf numFmtId="10" fontId="5" fillId="7" borderId="14" xfId="0" applyNumberFormat="1" applyFont="1" applyFill="1" applyBorder="1" applyAlignment="1">
      <alignment horizontal="center" vertical="center"/>
    </xf>
    <xf numFmtId="10" fontId="5" fillId="7" borderId="5" xfId="0" applyNumberFormat="1" applyFont="1" applyFill="1" applyBorder="1" applyAlignment="1">
      <alignment horizontal="center" vertical="center"/>
    </xf>
    <xf numFmtId="10" fontId="5" fillId="7" borderId="6" xfId="0" applyNumberFormat="1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9" fillId="19" borderId="8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/>
    </xf>
    <xf numFmtId="0" fontId="13" fillId="21" borderId="3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3" fillId="21" borderId="6" xfId="0" applyFont="1" applyFill="1" applyBorder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 applyProtection="1">
      <alignment horizontal="center"/>
      <protection locked="0"/>
    </xf>
    <xf numFmtId="0" fontId="4" fillId="26" borderId="0" xfId="0" applyFont="1" applyFill="1" applyBorder="1" applyAlignment="1" applyProtection="1">
      <alignment horizontal="center"/>
      <protection locked="0"/>
    </xf>
    <xf numFmtId="0" fontId="0" fillId="26" borderId="0" xfId="0" applyFill="1"/>
    <xf numFmtId="0" fontId="23" fillId="26" borderId="0" xfId="0" applyFont="1" applyFill="1" applyAlignment="1">
      <alignment horizontal="center" vertical="center"/>
    </xf>
    <xf numFmtId="10" fontId="4" fillId="26" borderId="0" xfId="0" applyNumberFormat="1" applyFont="1" applyFill="1" applyBorder="1" applyAlignment="1" applyProtection="1">
      <protection locked="0"/>
    </xf>
    <xf numFmtId="10" fontId="4" fillId="26" borderId="0" xfId="0" applyNumberFormat="1" applyFont="1" applyFill="1" applyBorder="1" applyAlignment="1" applyProtection="1">
      <alignment horizontal="center" vertical="center"/>
    </xf>
    <xf numFmtId="0" fontId="11" fillId="20" borderId="15" xfId="0" applyFont="1" applyFill="1" applyBorder="1" applyAlignment="1">
      <alignment horizontal="center" vertical="center"/>
    </xf>
    <xf numFmtId="0" fontId="29" fillId="9" borderId="15" xfId="1" applyFont="1" applyFill="1" applyBorder="1" applyAlignment="1">
      <alignment horizontal="center"/>
    </xf>
    <xf numFmtId="0" fontId="30" fillId="9" borderId="15" xfId="0" applyFont="1" applyFill="1" applyBorder="1" applyAlignment="1">
      <alignment horizontal="center"/>
    </xf>
    <xf numFmtId="0" fontId="29" fillId="3" borderId="15" xfId="1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2F2F2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asin.engin@gmail.com" TargetMode="External"/><Relationship Id="rId1" Type="http://schemas.openxmlformats.org/officeDocument/2006/relationships/hyperlink" Target="http://www.betonvecimen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showGridLines="0" workbookViewId="0">
      <selection activeCell="E19" sqref="E19"/>
    </sheetView>
  </sheetViews>
  <sheetFormatPr defaultRowHeight="15" x14ac:dyDescent="0.25"/>
  <sheetData>
    <row r="3" spans="2:12" x14ac:dyDescent="0.25">
      <c r="B3" s="200" t="s">
        <v>34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2:12" x14ac:dyDescent="0.2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2:12" x14ac:dyDescent="0.25"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2:12" x14ac:dyDescent="0.25"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8" spans="2:12" ht="18.75" x14ac:dyDescent="0.3">
      <c r="B8" s="201" t="s">
        <v>35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</row>
    <row r="10" spans="2:12" ht="18.75" x14ac:dyDescent="0.3">
      <c r="B10" s="203" t="s">
        <v>36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</sheetData>
  <sheetProtection algorithmName="SHA-512" hashValue="ztFQ4pm5rOysPW9q5EpelCRD77qhK3lZwB/WNJ8hxmLQO7VHcjAUA5isJqpsQCZcuWbyl+vTD0HZYSUVc+1x3w==" saltValue="UCKDs5xp9Z6iY4CzVBtWOA==" spinCount="100000" sheet="1" objects="1" scenarios="1"/>
  <mergeCells count="3">
    <mergeCell ref="B3:L6"/>
    <mergeCell ref="B8:L8"/>
    <mergeCell ref="B10:L10"/>
  </mergeCells>
  <hyperlinks>
    <hyperlink ref="B8" r:id="rId1"/>
    <hyperlink ref="B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0"/>
  <sheetViews>
    <sheetView showGridLines="0" tabSelected="1" zoomScale="90" zoomScaleNormal="90" workbookViewId="0">
      <pane xSplit="23" ySplit="4" topLeftCell="X5" activePane="bottomRight" state="frozen"/>
      <selection pane="topRight" activeCell="X1" sqref="X1"/>
      <selection pane="bottomLeft" activeCell="A5" sqref="A5"/>
      <selection pane="bottomRight" activeCell="S57" sqref="S57"/>
    </sheetView>
  </sheetViews>
  <sheetFormatPr defaultRowHeight="15" x14ac:dyDescent="0.25"/>
  <cols>
    <col min="1" max="1" width="1.5703125" customWidth="1"/>
    <col min="6" max="6" width="11" customWidth="1"/>
    <col min="16" max="16" width="10.42578125" customWidth="1"/>
    <col min="22" max="22" width="9.5703125" customWidth="1"/>
    <col min="23" max="23" width="1.140625" customWidth="1"/>
  </cols>
  <sheetData>
    <row r="1" spans="1:30" ht="9" customHeight="1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9"/>
      <c r="Y1" s="9"/>
      <c r="Z1" s="9"/>
      <c r="AA1" s="9"/>
      <c r="AB1" s="9"/>
      <c r="AC1" s="9"/>
      <c r="AD1" s="9"/>
    </row>
    <row r="2" spans="1:30" ht="15" customHeight="1" x14ac:dyDescent="0.25">
      <c r="A2" s="73"/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3"/>
      <c r="X2" s="9"/>
      <c r="Y2" s="9"/>
      <c r="Z2" s="9"/>
      <c r="AA2" s="9"/>
      <c r="AB2" s="9"/>
      <c r="AC2" s="9"/>
      <c r="AD2" s="9"/>
    </row>
    <row r="3" spans="1:30" ht="15.75" customHeight="1" thickBot="1" x14ac:dyDescent="0.3">
      <c r="A3" s="73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73"/>
      <c r="X3" s="9"/>
      <c r="Y3" s="9"/>
      <c r="Z3" s="9"/>
      <c r="AA3" s="9"/>
      <c r="AB3" s="9"/>
      <c r="AC3" s="9"/>
      <c r="AD3" s="9"/>
    </row>
    <row r="4" spans="1:30" ht="20.25" customHeight="1" thickBot="1" x14ac:dyDescent="0.3">
      <c r="A4" s="73"/>
      <c r="B4" s="131" t="s">
        <v>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73"/>
      <c r="X4" s="9"/>
      <c r="Y4" s="9"/>
      <c r="Z4" s="9"/>
      <c r="AA4" s="9"/>
      <c r="AB4" s="9"/>
      <c r="AC4" s="9"/>
      <c r="AD4" s="9"/>
    </row>
    <row r="5" spans="1:30" ht="15" customHeight="1" x14ac:dyDescent="0.25">
      <c r="A5" s="73"/>
      <c r="B5" s="80" t="s">
        <v>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73"/>
      <c r="X5" s="27"/>
      <c r="Y5" s="28"/>
      <c r="Z5" s="28"/>
      <c r="AA5" s="9"/>
      <c r="AB5" s="9"/>
      <c r="AC5" s="9"/>
      <c r="AD5" s="9"/>
    </row>
    <row r="6" spans="1:30" ht="15.75" customHeight="1" thickBot="1" x14ac:dyDescent="0.3">
      <c r="A6" s="73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  <c r="W6" s="73"/>
      <c r="X6" s="29"/>
      <c r="Y6" s="29"/>
      <c r="Z6" s="29"/>
      <c r="AA6" s="9"/>
      <c r="AB6" s="9"/>
      <c r="AC6" s="9"/>
      <c r="AD6" s="9"/>
    </row>
    <row r="7" spans="1:30" ht="15.75" thickBot="1" x14ac:dyDescent="0.3">
      <c r="A7" s="7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73"/>
      <c r="X7" s="9"/>
      <c r="Y7" s="9"/>
      <c r="Z7" s="9"/>
      <c r="AA7" s="9"/>
      <c r="AB7" s="9"/>
      <c r="AC7" s="9"/>
      <c r="AD7" s="9"/>
    </row>
    <row r="8" spans="1:30" ht="18" thickBot="1" x14ac:dyDescent="0.3">
      <c r="A8" s="73"/>
      <c r="B8" s="3"/>
      <c r="C8" s="3"/>
      <c r="D8" s="153" t="s">
        <v>15</v>
      </c>
      <c r="E8" s="154"/>
      <c r="F8" s="155"/>
      <c r="G8" s="153" t="s">
        <v>4</v>
      </c>
      <c r="H8" s="154"/>
      <c r="I8" s="155"/>
      <c r="J8" s="153" t="s">
        <v>6</v>
      </c>
      <c r="K8" s="154"/>
      <c r="L8" s="154"/>
      <c r="M8" s="155"/>
      <c r="N8" s="153" t="s">
        <v>17</v>
      </c>
      <c r="O8" s="154"/>
      <c r="P8" s="155"/>
      <c r="Q8" s="3"/>
      <c r="R8" s="3"/>
      <c r="S8" s="3"/>
      <c r="T8" s="3"/>
      <c r="U8" s="3"/>
      <c r="V8" s="3"/>
      <c r="W8" s="73"/>
      <c r="X8" s="9"/>
      <c r="Y8" s="9"/>
      <c r="Z8" s="9"/>
      <c r="AA8" s="9"/>
      <c r="AB8" s="9"/>
      <c r="AC8" s="9"/>
      <c r="AD8" s="9"/>
    </row>
    <row r="9" spans="1:30" ht="16.5" thickBot="1" x14ac:dyDescent="0.3">
      <c r="A9" s="73"/>
      <c r="B9" s="151" t="s">
        <v>1</v>
      </c>
      <c r="C9" s="152"/>
      <c r="D9" s="106">
        <v>1000</v>
      </c>
      <c r="E9" s="107"/>
      <c r="F9" s="108"/>
      <c r="G9" s="109">
        <v>0.05</v>
      </c>
      <c r="H9" s="110"/>
      <c r="I9" s="111"/>
      <c r="J9" s="112">
        <f>D9*G9</f>
        <v>50</v>
      </c>
      <c r="K9" s="113"/>
      <c r="L9" s="113"/>
      <c r="M9" s="114"/>
      <c r="N9" s="106">
        <v>10</v>
      </c>
      <c r="O9" s="107"/>
      <c r="P9" s="108"/>
      <c r="Q9" s="26" t="str">
        <f>IF(N9="","",IF(N9&lt;=800,"&lt;800","&gt;800"))</f>
        <v>&lt;800</v>
      </c>
      <c r="R9" s="3"/>
      <c r="S9" s="3"/>
      <c r="T9" s="3"/>
      <c r="U9" s="3"/>
      <c r="V9" s="3"/>
      <c r="W9" s="73"/>
      <c r="X9" s="9"/>
      <c r="Y9" s="9"/>
      <c r="Z9" s="9"/>
      <c r="AA9" s="9"/>
      <c r="AB9" s="9"/>
      <c r="AC9" s="9"/>
      <c r="AD9" s="9"/>
    </row>
    <row r="10" spans="1:30" ht="16.5" thickBot="1" x14ac:dyDescent="0.3">
      <c r="A10" s="73"/>
      <c r="B10" s="151" t="s">
        <v>2</v>
      </c>
      <c r="C10" s="152"/>
      <c r="D10" s="106">
        <v>425</v>
      </c>
      <c r="E10" s="107"/>
      <c r="F10" s="108"/>
      <c r="G10" s="109">
        <v>0</v>
      </c>
      <c r="H10" s="110"/>
      <c r="I10" s="111"/>
      <c r="J10" s="112">
        <f t="shared" ref="J10:J11" si="0">D10*G10</f>
        <v>0</v>
      </c>
      <c r="K10" s="113"/>
      <c r="L10" s="113"/>
      <c r="M10" s="114"/>
      <c r="N10" s="106">
        <v>10</v>
      </c>
      <c r="O10" s="107"/>
      <c r="P10" s="108"/>
      <c r="Q10" s="26" t="str">
        <f t="shared" ref="Q10:Q11" si="1">IF(N10="","",IF(N10&lt;=800,"&lt;800","&gt;800"))</f>
        <v>&lt;800</v>
      </c>
      <c r="R10" s="3"/>
      <c r="S10" s="3"/>
      <c r="T10" s="3"/>
      <c r="U10" s="3"/>
      <c r="V10" s="3"/>
      <c r="W10" s="73"/>
      <c r="X10" s="9"/>
      <c r="Y10" s="9"/>
      <c r="Z10" s="9"/>
      <c r="AA10" s="9"/>
      <c r="AB10" s="9"/>
      <c r="AC10" s="9"/>
      <c r="AD10" s="9"/>
    </row>
    <row r="11" spans="1:30" ht="16.5" thickBot="1" x14ac:dyDescent="0.3">
      <c r="A11" s="73"/>
      <c r="B11" s="151" t="s">
        <v>3</v>
      </c>
      <c r="C11" s="152"/>
      <c r="D11" s="106">
        <v>425</v>
      </c>
      <c r="E11" s="107"/>
      <c r="F11" s="108"/>
      <c r="G11" s="109">
        <v>0</v>
      </c>
      <c r="H11" s="110"/>
      <c r="I11" s="111"/>
      <c r="J11" s="112">
        <f t="shared" si="0"/>
        <v>0</v>
      </c>
      <c r="K11" s="113"/>
      <c r="L11" s="113"/>
      <c r="M11" s="114"/>
      <c r="N11" s="106">
        <v>10</v>
      </c>
      <c r="O11" s="107"/>
      <c r="P11" s="108"/>
      <c r="Q11" s="26" t="str">
        <f t="shared" si="1"/>
        <v>&lt;800</v>
      </c>
      <c r="R11" s="3"/>
      <c r="S11" s="3"/>
      <c r="T11" s="3"/>
      <c r="U11" s="3"/>
      <c r="V11" s="3"/>
      <c r="W11" s="73"/>
      <c r="X11" s="9"/>
      <c r="Y11" s="9"/>
      <c r="Z11" s="9"/>
      <c r="AA11" s="9"/>
      <c r="AB11" s="9"/>
      <c r="AC11" s="9"/>
      <c r="AD11" s="9"/>
    </row>
    <row r="12" spans="1:30" ht="15.75" thickBot="1" x14ac:dyDescent="0.3">
      <c r="A12" s="7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3"/>
      <c r="X12" s="9"/>
      <c r="Y12" s="9"/>
      <c r="Z12" s="9"/>
      <c r="AA12" s="9"/>
      <c r="AB12" s="9"/>
      <c r="AC12" s="9"/>
      <c r="AD12" s="9"/>
    </row>
    <row r="13" spans="1:30" ht="15" customHeight="1" x14ac:dyDescent="0.25">
      <c r="A13" s="73"/>
      <c r="B13" s="86" t="s">
        <v>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8"/>
      <c r="W13" s="73"/>
      <c r="X13" s="9"/>
      <c r="Y13" s="9"/>
      <c r="Z13" s="9"/>
      <c r="AA13" s="9"/>
      <c r="AB13" s="9"/>
      <c r="AC13" s="9"/>
      <c r="AD13" s="9"/>
    </row>
    <row r="14" spans="1:30" ht="15.75" customHeight="1" thickBot="1" x14ac:dyDescent="0.3">
      <c r="A14" s="73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1"/>
      <c r="W14" s="73"/>
      <c r="X14" s="9"/>
      <c r="Y14" s="9"/>
      <c r="Z14" s="9"/>
      <c r="AA14" s="9"/>
      <c r="AB14" s="9"/>
      <c r="AC14" s="9"/>
      <c r="AD14" s="9"/>
    </row>
    <row r="15" spans="1:30" ht="15.75" thickBot="1" x14ac:dyDescent="0.3">
      <c r="A15" s="7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73"/>
      <c r="X15" s="9"/>
      <c r="Y15" s="9"/>
      <c r="Z15" s="9"/>
      <c r="AA15" s="9"/>
      <c r="AB15" s="9"/>
      <c r="AC15" s="9"/>
      <c r="AD15" s="9"/>
    </row>
    <row r="16" spans="1:30" ht="18" thickBot="1" x14ac:dyDescent="0.3">
      <c r="A16" s="73"/>
      <c r="B16" s="4"/>
      <c r="C16" s="4"/>
      <c r="D16" s="134" t="s">
        <v>12</v>
      </c>
      <c r="E16" s="135"/>
      <c r="F16" s="136"/>
      <c r="G16" s="134" t="s">
        <v>29</v>
      </c>
      <c r="H16" s="135"/>
      <c r="I16" s="136"/>
      <c r="J16" s="134" t="s">
        <v>6</v>
      </c>
      <c r="K16" s="135"/>
      <c r="L16" s="135"/>
      <c r="M16" s="136"/>
      <c r="N16" s="134" t="s">
        <v>16</v>
      </c>
      <c r="O16" s="135"/>
      <c r="P16" s="136"/>
      <c r="Q16" s="193"/>
      <c r="R16" s="193"/>
      <c r="S16" s="193"/>
      <c r="T16" s="193"/>
      <c r="U16" s="193"/>
      <c r="V16" s="193"/>
      <c r="W16" s="73"/>
      <c r="X16" s="9"/>
      <c r="Y16" s="9"/>
      <c r="Z16" s="9"/>
      <c r="AA16" s="9"/>
      <c r="AB16" s="9"/>
      <c r="AC16" s="9"/>
      <c r="AD16" s="9"/>
    </row>
    <row r="17" spans="1:30" ht="16.5" thickBot="1" x14ac:dyDescent="0.3">
      <c r="A17" s="73"/>
      <c r="B17" s="140" t="s">
        <v>8</v>
      </c>
      <c r="C17" s="141"/>
      <c r="D17" s="106">
        <v>200</v>
      </c>
      <c r="E17" s="107"/>
      <c r="F17" s="108"/>
      <c r="G17" s="109">
        <v>0.05</v>
      </c>
      <c r="H17" s="110"/>
      <c r="I17" s="111"/>
      <c r="J17" s="112">
        <f t="shared" ref="J17" si="2">D17*G17</f>
        <v>10</v>
      </c>
      <c r="K17" s="113"/>
      <c r="L17" s="113"/>
      <c r="M17" s="114"/>
      <c r="N17" s="106">
        <v>10</v>
      </c>
      <c r="O17" s="107"/>
      <c r="P17" s="108"/>
      <c r="Q17" s="199" t="str">
        <f t="shared" ref="Q17" si="3">IF(N17="","",IF(N17&lt;=800,"&lt;800","&gt;800"))</f>
        <v>&lt;800</v>
      </c>
      <c r="R17" s="198"/>
      <c r="S17" s="198"/>
      <c r="T17" s="194"/>
      <c r="U17" s="194"/>
      <c r="V17" s="195"/>
      <c r="W17" s="73"/>
      <c r="X17" s="9"/>
      <c r="Y17" s="9"/>
      <c r="Z17" s="9"/>
      <c r="AA17" s="9"/>
      <c r="AB17" s="9"/>
      <c r="AC17" s="9"/>
      <c r="AD17" s="9"/>
    </row>
    <row r="18" spans="1:30" ht="16.5" thickBot="1" x14ac:dyDescent="0.3">
      <c r="A18" s="7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96"/>
      <c r="R18" s="196"/>
      <c r="S18" s="196"/>
      <c r="T18" s="196"/>
      <c r="U18" s="196"/>
      <c r="V18" s="197"/>
      <c r="W18" s="73"/>
      <c r="X18" s="9"/>
      <c r="Y18" s="9"/>
      <c r="Z18" s="9"/>
      <c r="AA18" s="9"/>
      <c r="AB18" s="9"/>
      <c r="AC18" s="9"/>
      <c r="AD18" s="9"/>
    </row>
    <row r="19" spans="1:30" ht="15" customHeight="1" x14ac:dyDescent="0.25">
      <c r="A19" s="73"/>
      <c r="B19" s="92" t="s">
        <v>18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73"/>
      <c r="X19" s="9"/>
      <c r="Y19" s="9"/>
      <c r="Z19" s="9"/>
      <c r="AA19" s="9"/>
      <c r="AB19" s="9"/>
      <c r="AC19" s="9"/>
      <c r="AD19" s="9"/>
    </row>
    <row r="20" spans="1:30" ht="15.75" customHeight="1" thickBot="1" x14ac:dyDescent="0.3">
      <c r="A20" s="73"/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  <c r="W20" s="73"/>
      <c r="X20" s="9"/>
      <c r="Y20" s="9"/>
      <c r="Z20" s="9"/>
      <c r="AA20" s="9"/>
      <c r="AB20" s="9"/>
      <c r="AC20" s="9"/>
      <c r="AD20" s="9"/>
    </row>
    <row r="21" spans="1:30" ht="15.75" thickBot="1" x14ac:dyDescent="0.3">
      <c r="A21" s="7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3"/>
      <c r="X21" s="9"/>
      <c r="Y21" s="9"/>
      <c r="Z21" s="9"/>
      <c r="AA21" s="9"/>
      <c r="AB21" s="9"/>
      <c r="AC21" s="9"/>
      <c r="AD21" s="9"/>
    </row>
    <row r="22" spans="1:30" ht="18" thickBot="1" x14ac:dyDescent="0.3">
      <c r="A22" s="73"/>
      <c r="B22" s="5"/>
      <c r="C22" s="5"/>
      <c r="D22" s="115" t="s">
        <v>12</v>
      </c>
      <c r="E22" s="116"/>
      <c r="F22" s="117"/>
      <c r="G22" s="115" t="s">
        <v>4</v>
      </c>
      <c r="H22" s="116"/>
      <c r="I22" s="117"/>
      <c r="J22" s="115" t="s">
        <v>6</v>
      </c>
      <c r="K22" s="116"/>
      <c r="L22" s="116"/>
      <c r="M22" s="117"/>
      <c r="N22" s="115" t="s">
        <v>16</v>
      </c>
      <c r="O22" s="116"/>
      <c r="P22" s="117"/>
      <c r="Q22" s="6"/>
      <c r="R22" s="6"/>
      <c r="S22" s="6"/>
      <c r="T22" s="5"/>
      <c r="U22" s="5"/>
      <c r="V22" s="5"/>
      <c r="W22" s="73"/>
      <c r="X22" s="9"/>
      <c r="Y22" s="9"/>
      <c r="Z22" s="9"/>
      <c r="AA22" s="9"/>
      <c r="AB22" s="9"/>
      <c r="AC22" s="9"/>
      <c r="AD22" s="9"/>
    </row>
    <row r="23" spans="1:30" ht="16.5" thickBot="1" x14ac:dyDescent="0.3">
      <c r="A23" s="73"/>
      <c r="B23" s="104" t="s">
        <v>10</v>
      </c>
      <c r="C23" s="105"/>
      <c r="D23" s="106">
        <v>80</v>
      </c>
      <c r="E23" s="107"/>
      <c r="F23" s="108"/>
      <c r="G23" s="109">
        <v>1</v>
      </c>
      <c r="H23" s="110"/>
      <c r="I23" s="111"/>
      <c r="J23" s="112">
        <f t="shared" ref="J23" si="4">D23*G23</f>
        <v>80</v>
      </c>
      <c r="K23" s="113"/>
      <c r="L23" s="113"/>
      <c r="M23" s="114"/>
      <c r="N23" s="106">
        <v>240</v>
      </c>
      <c r="O23" s="107"/>
      <c r="P23" s="108"/>
      <c r="Q23" s="25" t="str">
        <f>IF(N23="","",IF(N23&lt;=800,"&lt;800","&gt;800"))</f>
        <v>&lt;800</v>
      </c>
      <c r="R23" s="6"/>
      <c r="S23" s="6"/>
      <c r="T23" s="5"/>
      <c r="U23" s="5"/>
      <c r="V23" s="5"/>
      <c r="W23" s="73"/>
      <c r="X23" s="9"/>
      <c r="Y23" s="9"/>
      <c r="Z23" s="9"/>
      <c r="AA23" s="9"/>
      <c r="AB23" s="9"/>
      <c r="AC23" s="9"/>
      <c r="AD23" s="9"/>
    </row>
    <row r="24" spans="1:30" ht="16.5" thickBot="1" x14ac:dyDescent="0.3">
      <c r="A24" s="73"/>
      <c r="B24" s="104" t="s">
        <v>9</v>
      </c>
      <c r="C24" s="105"/>
      <c r="D24" s="106">
        <v>0</v>
      </c>
      <c r="E24" s="107"/>
      <c r="F24" s="108"/>
      <c r="G24" s="109">
        <v>0</v>
      </c>
      <c r="H24" s="110"/>
      <c r="I24" s="111"/>
      <c r="J24" s="112">
        <f t="shared" ref="J24:J25" si="5">D24*G24</f>
        <v>0</v>
      </c>
      <c r="K24" s="113"/>
      <c r="L24" s="113"/>
      <c r="M24" s="114"/>
      <c r="N24" s="106"/>
      <c r="O24" s="107"/>
      <c r="P24" s="108"/>
      <c r="Q24" s="22" t="str">
        <f t="shared" ref="Q24:Q25" si="6">IF(N24="","",IF(N24&lt;=800,"&lt;800","&gt;800"))</f>
        <v/>
      </c>
      <c r="R24" s="6"/>
      <c r="S24" s="6"/>
      <c r="T24" s="5"/>
      <c r="U24" s="5"/>
      <c r="V24" s="5"/>
      <c r="W24" s="73"/>
      <c r="X24" s="9"/>
      <c r="Y24" s="9"/>
      <c r="Z24" s="9"/>
      <c r="AA24" s="9"/>
      <c r="AB24" s="9"/>
      <c r="AC24" s="9"/>
      <c r="AD24" s="9"/>
    </row>
    <row r="25" spans="1:30" ht="16.5" thickBot="1" x14ac:dyDescent="0.3">
      <c r="A25" s="73"/>
      <c r="B25" s="104" t="s">
        <v>11</v>
      </c>
      <c r="C25" s="105"/>
      <c r="D25" s="106">
        <v>0</v>
      </c>
      <c r="E25" s="107"/>
      <c r="F25" s="108"/>
      <c r="G25" s="109">
        <v>0</v>
      </c>
      <c r="H25" s="110"/>
      <c r="I25" s="111"/>
      <c r="J25" s="112">
        <f t="shared" si="5"/>
        <v>0</v>
      </c>
      <c r="K25" s="113"/>
      <c r="L25" s="113"/>
      <c r="M25" s="114"/>
      <c r="N25" s="106"/>
      <c r="O25" s="107"/>
      <c r="P25" s="108"/>
      <c r="Q25" s="22" t="str">
        <f t="shared" si="6"/>
        <v/>
      </c>
      <c r="R25" s="7"/>
      <c r="S25" s="7"/>
      <c r="T25" s="5"/>
      <c r="U25" s="5"/>
      <c r="V25" s="5"/>
      <c r="W25" s="73"/>
      <c r="X25" s="9"/>
      <c r="Y25" s="9"/>
      <c r="Z25" s="9"/>
      <c r="AA25" s="9"/>
      <c r="AB25" s="9"/>
      <c r="AC25" s="9"/>
      <c r="AD25" s="9"/>
    </row>
    <row r="26" spans="1:30" ht="15.75" thickBot="1" x14ac:dyDescent="0.3">
      <c r="A26" s="7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73"/>
      <c r="X26" s="9"/>
      <c r="Y26" s="9"/>
      <c r="Z26" s="9"/>
      <c r="AA26" s="9"/>
      <c r="AB26" s="9"/>
      <c r="AC26" s="9"/>
      <c r="AD26" s="9"/>
    </row>
    <row r="27" spans="1:30" ht="15" customHeight="1" x14ac:dyDescent="0.25">
      <c r="A27" s="73"/>
      <c r="B27" s="98" t="s">
        <v>13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73"/>
      <c r="X27" s="9"/>
      <c r="Y27" s="9"/>
      <c r="Z27" s="9"/>
      <c r="AA27" s="9"/>
      <c r="AB27" s="9"/>
      <c r="AC27" s="9"/>
      <c r="AD27" s="9"/>
    </row>
    <row r="28" spans="1:30" ht="15.75" customHeight="1" thickBot="1" x14ac:dyDescent="0.3">
      <c r="A28" s="73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  <c r="W28" s="73"/>
      <c r="X28" s="9"/>
      <c r="Y28" s="9"/>
      <c r="Z28" s="9"/>
      <c r="AA28" s="9"/>
      <c r="AB28" s="9"/>
      <c r="AC28" s="9"/>
      <c r="AD28" s="9"/>
    </row>
    <row r="29" spans="1:30" ht="15.75" thickBot="1" x14ac:dyDescent="0.3">
      <c r="A29" s="73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73"/>
      <c r="X29" s="9"/>
      <c r="Y29" s="9"/>
      <c r="Z29" s="9"/>
      <c r="AA29" s="9"/>
      <c r="AB29" s="9"/>
      <c r="AC29" s="9"/>
      <c r="AD29" s="9"/>
    </row>
    <row r="30" spans="1:30" ht="18" thickBot="1" x14ac:dyDescent="0.3">
      <c r="A30" s="73"/>
      <c r="B30" s="8"/>
      <c r="C30" s="8"/>
      <c r="D30" s="137" t="s">
        <v>12</v>
      </c>
      <c r="E30" s="138"/>
      <c r="F30" s="139"/>
      <c r="G30" s="137" t="s">
        <v>4</v>
      </c>
      <c r="H30" s="138"/>
      <c r="I30" s="139"/>
      <c r="J30" s="137" t="s">
        <v>6</v>
      </c>
      <c r="K30" s="138"/>
      <c r="L30" s="138"/>
      <c r="M30" s="139"/>
      <c r="N30" s="137" t="s">
        <v>5</v>
      </c>
      <c r="O30" s="138"/>
      <c r="P30" s="139"/>
      <c r="Q30" s="10"/>
      <c r="R30" s="10"/>
      <c r="S30" s="10"/>
      <c r="T30" s="9"/>
      <c r="U30" s="9"/>
      <c r="V30" s="9"/>
      <c r="W30" s="73"/>
      <c r="X30" s="9"/>
      <c r="Y30" s="9"/>
      <c r="Z30" s="9"/>
      <c r="AA30" s="9"/>
      <c r="AB30" s="9"/>
      <c r="AC30" s="9"/>
      <c r="AD30" s="9"/>
    </row>
    <row r="31" spans="1:30" ht="16.5" thickBot="1" x14ac:dyDescent="0.3">
      <c r="A31" s="73"/>
      <c r="B31" s="118" t="s">
        <v>14</v>
      </c>
      <c r="C31" s="119"/>
      <c r="D31" s="106">
        <v>190</v>
      </c>
      <c r="E31" s="107"/>
      <c r="F31" s="108"/>
      <c r="G31" s="109">
        <v>0.5</v>
      </c>
      <c r="H31" s="110"/>
      <c r="I31" s="111"/>
      <c r="J31" s="112">
        <f t="shared" ref="J31" si="7">D31*G31</f>
        <v>95</v>
      </c>
      <c r="K31" s="113"/>
      <c r="L31" s="113"/>
      <c r="M31" s="114"/>
      <c r="N31" s="106">
        <v>0</v>
      </c>
      <c r="O31" s="107"/>
      <c r="P31" s="108"/>
      <c r="Q31" s="24" t="str">
        <f>IF(N31="","",IF(N31&lt;=800,"&lt;800","&gt;800"))</f>
        <v>&lt;800</v>
      </c>
      <c r="R31" s="11"/>
      <c r="S31" s="11"/>
      <c r="T31" s="9"/>
      <c r="U31" s="9"/>
      <c r="V31" s="9"/>
      <c r="W31" s="73"/>
      <c r="X31" s="9"/>
      <c r="Y31" s="9"/>
      <c r="Z31" s="9"/>
      <c r="AA31" s="9"/>
      <c r="AB31" s="9"/>
      <c r="AC31" s="9"/>
      <c r="AD31" s="9"/>
    </row>
    <row r="32" spans="1:30" ht="16.5" thickBot="1" x14ac:dyDescent="0.3">
      <c r="A32" s="73"/>
      <c r="B32" s="15"/>
      <c r="C32" s="15"/>
      <c r="D32" s="16"/>
      <c r="E32" s="16"/>
      <c r="F32" s="16"/>
      <c r="G32" s="17"/>
      <c r="H32" s="17"/>
      <c r="I32" s="17"/>
      <c r="J32" s="18"/>
      <c r="K32" s="18"/>
      <c r="L32" s="18"/>
      <c r="M32" s="18"/>
      <c r="N32" s="16"/>
      <c r="O32" s="16"/>
      <c r="P32" s="16"/>
      <c r="Q32" s="11"/>
      <c r="R32" s="11"/>
      <c r="S32" s="11"/>
      <c r="T32" s="9"/>
      <c r="U32" s="9"/>
      <c r="V32" s="9"/>
      <c r="W32" s="73"/>
      <c r="X32" s="9"/>
      <c r="Y32" s="9"/>
      <c r="Z32" s="9"/>
      <c r="AA32" s="9"/>
      <c r="AB32" s="9"/>
      <c r="AC32" s="9"/>
      <c r="AD32" s="9"/>
    </row>
    <row r="33" spans="1:30" x14ac:dyDescent="0.25">
      <c r="A33" s="73"/>
      <c r="B33" s="142" t="s">
        <v>21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  <c r="W33" s="73"/>
      <c r="X33" s="9"/>
      <c r="Y33" s="9"/>
      <c r="Z33" s="9"/>
      <c r="AA33" s="9"/>
      <c r="AB33" s="9"/>
      <c r="AC33" s="9"/>
      <c r="AD33" s="9"/>
    </row>
    <row r="34" spans="1:30" ht="15.75" thickBot="1" x14ac:dyDescent="0.3">
      <c r="A34" s="73"/>
      <c r="B34" s="145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7"/>
      <c r="W34" s="73"/>
      <c r="X34" s="9"/>
      <c r="Y34" s="9"/>
      <c r="Z34" s="9"/>
      <c r="AA34" s="9"/>
      <c r="AB34" s="9"/>
      <c r="AC34" s="9"/>
      <c r="AD34" s="9"/>
    </row>
    <row r="35" spans="1:30" ht="15.75" thickBot="1" x14ac:dyDescent="0.3">
      <c r="A35" s="73"/>
      <c r="B35" s="19"/>
      <c r="C35" s="1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73"/>
      <c r="X35" s="9"/>
      <c r="Y35" s="9"/>
      <c r="Z35" s="9"/>
      <c r="AA35" s="9"/>
      <c r="AB35" s="9"/>
      <c r="AC35" s="9"/>
      <c r="AD35" s="9"/>
    </row>
    <row r="36" spans="1:30" ht="18" thickBot="1" x14ac:dyDescent="0.3">
      <c r="A36" s="73"/>
      <c r="B36" s="19"/>
      <c r="C36" s="19"/>
      <c r="D36" s="148" t="s">
        <v>12</v>
      </c>
      <c r="E36" s="149"/>
      <c r="F36" s="150"/>
      <c r="G36" s="148" t="s">
        <v>4</v>
      </c>
      <c r="H36" s="149"/>
      <c r="I36" s="150"/>
      <c r="J36" s="148" t="s">
        <v>6</v>
      </c>
      <c r="K36" s="149"/>
      <c r="L36" s="149"/>
      <c r="M36" s="150"/>
      <c r="N36" s="148" t="s">
        <v>16</v>
      </c>
      <c r="O36" s="149"/>
      <c r="P36" s="150"/>
      <c r="Q36" s="20"/>
      <c r="R36" s="20"/>
      <c r="S36" s="20"/>
      <c r="T36" s="14"/>
      <c r="U36" s="14"/>
      <c r="V36" s="14"/>
      <c r="W36" s="73"/>
      <c r="X36" s="9"/>
      <c r="Y36" s="9"/>
      <c r="Z36" s="9"/>
      <c r="AA36" s="9"/>
      <c r="AB36" s="9"/>
      <c r="AC36" s="9"/>
      <c r="AD36" s="9"/>
    </row>
    <row r="37" spans="1:30" ht="16.5" thickBot="1" x14ac:dyDescent="0.3">
      <c r="A37" s="73"/>
      <c r="B37" s="174" t="s">
        <v>22</v>
      </c>
      <c r="C37" s="175"/>
      <c r="D37" s="106">
        <v>4.5</v>
      </c>
      <c r="E37" s="107"/>
      <c r="F37" s="108"/>
      <c r="G37" s="109">
        <v>0</v>
      </c>
      <c r="H37" s="110"/>
      <c r="I37" s="111"/>
      <c r="J37" s="112">
        <f t="shared" ref="J37" si="8">D37*G37</f>
        <v>0</v>
      </c>
      <c r="K37" s="113"/>
      <c r="L37" s="113"/>
      <c r="M37" s="114"/>
      <c r="N37" s="106">
        <v>15</v>
      </c>
      <c r="O37" s="107"/>
      <c r="P37" s="108"/>
      <c r="Q37" s="23" t="str">
        <f>IF(N37="","",IF(N37&lt;=800,"&lt;800","&gt;800"))</f>
        <v>&lt;800</v>
      </c>
      <c r="R37" s="20"/>
      <c r="S37" s="20"/>
      <c r="T37" s="14"/>
      <c r="U37" s="14"/>
      <c r="V37" s="14"/>
      <c r="W37" s="73"/>
      <c r="X37" s="9"/>
      <c r="Y37" s="9"/>
      <c r="Z37" s="9"/>
      <c r="AA37" s="9"/>
      <c r="AB37" s="9"/>
      <c r="AC37" s="9"/>
      <c r="AD37" s="9"/>
    </row>
    <row r="38" spans="1:30" ht="16.5" thickBot="1" x14ac:dyDescent="0.3">
      <c r="A38" s="73"/>
      <c r="B38" s="174" t="s">
        <v>23</v>
      </c>
      <c r="C38" s="175"/>
      <c r="D38" s="106">
        <v>0</v>
      </c>
      <c r="E38" s="107"/>
      <c r="F38" s="108"/>
      <c r="G38" s="109">
        <v>0</v>
      </c>
      <c r="H38" s="110"/>
      <c r="I38" s="111"/>
      <c r="J38" s="112">
        <f t="shared" ref="J38:J39" si="9">D38*G38</f>
        <v>0</v>
      </c>
      <c r="K38" s="113"/>
      <c r="L38" s="113"/>
      <c r="M38" s="114"/>
      <c r="N38" s="106"/>
      <c r="O38" s="107"/>
      <c r="P38" s="108"/>
      <c r="Q38" s="23" t="str">
        <f t="shared" ref="Q38:Q39" si="10">IF(N38="","",IF(N38&lt;=800,"&lt;800","&gt;800"))</f>
        <v/>
      </c>
      <c r="R38" s="20"/>
      <c r="S38" s="20"/>
      <c r="T38" s="14"/>
      <c r="U38" s="14"/>
      <c r="V38" s="14"/>
      <c r="W38" s="73"/>
      <c r="X38" s="9"/>
      <c r="Y38" s="9"/>
      <c r="Z38" s="9"/>
      <c r="AA38" s="9"/>
      <c r="AB38" s="9"/>
      <c r="AC38" s="9"/>
      <c r="AD38" s="9"/>
    </row>
    <row r="39" spans="1:30" ht="16.5" thickBot="1" x14ac:dyDescent="0.3">
      <c r="A39" s="73"/>
      <c r="B39" s="174" t="s">
        <v>24</v>
      </c>
      <c r="C39" s="175"/>
      <c r="D39" s="106"/>
      <c r="E39" s="107"/>
      <c r="F39" s="108"/>
      <c r="G39" s="109">
        <v>0</v>
      </c>
      <c r="H39" s="110"/>
      <c r="I39" s="111"/>
      <c r="J39" s="112">
        <f t="shared" si="9"/>
        <v>0</v>
      </c>
      <c r="K39" s="113"/>
      <c r="L39" s="113"/>
      <c r="M39" s="114"/>
      <c r="N39" s="106"/>
      <c r="O39" s="107"/>
      <c r="P39" s="108"/>
      <c r="Q39" s="23" t="str">
        <f t="shared" si="10"/>
        <v/>
      </c>
      <c r="R39" s="13"/>
      <c r="S39" s="13"/>
      <c r="T39" s="14"/>
      <c r="U39" s="14"/>
      <c r="V39" s="14"/>
      <c r="W39" s="73"/>
      <c r="X39" s="9"/>
      <c r="Y39" s="9"/>
      <c r="Z39" s="9"/>
      <c r="AA39" s="9"/>
      <c r="AB39" s="9"/>
      <c r="AC39" s="9"/>
      <c r="AD39" s="9"/>
    </row>
    <row r="40" spans="1:30" x14ac:dyDescent="0.25">
      <c r="A40" s="7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73"/>
      <c r="X40" s="9"/>
      <c r="Y40" s="9"/>
      <c r="Z40" s="9"/>
      <c r="AA40" s="9"/>
      <c r="AB40" s="9"/>
      <c r="AC40" s="9"/>
      <c r="AD40" s="9"/>
    </row>
    <row r="41" spans="1:30" ht="9.75" customHeight="1" thickBot="1" x14ac:dyDescent="0.3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9"/>
      <c r="Y41" s="9"/>
      <c r="Z41" s="9"/>
      <c r="AA41" s="9"/>
      <c r="AB41" s="9"/>
      <c r="AC41" s="9"/>
      <c r="AD41" s="9"/>
    </row>
    <row r="42" spans="1:30" ht="3.75" customHeight="1" thickBot="1" x14ac:dyDescent="0.3">
      <c r="A42" s="7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0"/>
      <c r="X42" s="9"/>
      <c r="Y42" s="9"/>
      <c r="Z42" s="9"/>
      <c r="AA42" s="9"/>
      <c r="AB42" s="9"/>
      <c r="AC42" s="9"/>
      <c r="AD42" s="9"/>
    </row>
    <row r="43" spans="1:30" x14ac:dyDescent="0.25">
      <c r="A43" s="73"/>
      <c r="B43" s="176" t="s">
        <v>19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21"/>
      <c r="X43" s="9"/>
      <c r="Y43" s="9"/>
      <c r="Z43" s="9"/>
      <c r="AA43" s="9"/>
      <c r="AB43" s="9"/>
      <c r="AC43" s="9"/>
      <c r="AD43" s="9"/>
    </row>
    <row r="44" spans="1:30" ht="15.75" thickBot="1" x14ac:dyDescent="0.3">
      <c r="A44" s="73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21"/>
      <c r="X44" s="9"/>
      <c r="Y44" s="9"/>
      <c r="Z44" s="9"/>
      <c r="AA44" s="9"/>
      <c r="AB44" s="9"/>
      <c r="AC44" s="9"/>
      <c r="AD44" s="9"/>
    </row>
    <row r="45" spans="1:30" ht="20.25" customHeight="1" thickBot="1" x14ac:dyDescent="0.3">
      <c r="A45" s="73"/>
      <c r="B45" s="128" t="s">
        <v>27</v>
      </c>
      <c r="C45" s="128"/>
      <c r="D45" s="128"/>
      <c r="E45" s="156">
        <f>SUM(D37:F39,D31,D23:F25,D17,D9:F11)</f>
        <v>2324.5</v>
      </c>
      <c r="F45" s="156"/>
      <c r="G45" s="157"/>
      <c r="H45" s="162" t="s">
        <v>20</v>
      </c>
      <c r="I45" s="163"/>
      <c r="J45" s="163"/>
      <c r="K45" s="163"/>
      <c r="L45" s="163"/>
      <c r="M45" s="168">
        <f>(SUM(J9:M11,J17,J23:M25,J31))/(SUM(D9:F11,D17,D23:F25,D31,D37:F39))</f>
        <v>0.10109701010970101</v>
      </c>
      <c r="N45" s="168"/>
      <c r="O45" s="168"/>
      <c r="P45" s="168"/>
      <c r="Q45" s="169"/>
      <c r="R45" s="180" t="s">
        <v>26</v>
      </c>
      <c r="S45" s="181"/>
      <c r="T45" s="182"/>
      <c r="U45" s="123">
        <v>100</v>
      </c>
      <c r="V45" s="124"/>
      <c r="W45" s="121"/>
      <c r="X45" s="9"/>
      <c r="Y45" s="9"/>
      <c r="Z45" s="9"/>
      <c r="AA45" s="9"/>
      <c r="AB45" s="9"/>
      <c r="AC45" s="9"/>
      <c r="AD45" s="9"/>
    </row>
    <row r="46" spans="1:30" ht="18.75" customHeight="1" x14ac:dyDescent="0.25">
      <c r="A46" s="73"/>
      <c r="B46" s="129"/>
      <c r="C46" s="129"/>
      <c r="D46" s="129"/>
      <c r="E46" s="158"/>
      <c r="F46" s="158"/>
      <c r="G46" s="159"/>
      <c r="H46" s="164"/>
      <c r="I46" s="165"/>
      <c r="J46" s="165"/>
      <c r="K46" s="165"/>
      <c r="L46" s="165"/>
      <c r="M46" s="170"/>
      <c r="N46" s="170"/>
      <c r="O46" s="170"/>
      <c r="P46" s="170"/>
      <c r="Q46" s="171"/>
      <c r="R46" s="183" t="s">
        <v>25</v>
      </c>
      <c r="S46" s="184"/>
      <c r="T46" s="185"/>
      <c r="U46" s="189">
        <f>(E45*U45)*M45/1000</f>
        <v>23.5</v>
      </c>
      <c r="V46" s="190"/>
      <c r="W46" s="121"/>
      <c r="X46" s="9"/>
      <c r="Y46" s="9"/>
      <c r="Z46" s="9"/>
      <c r="AA46" s="9"/>
      <c r="AB46" s="9"/>
      <c r="AC46" s="9"/>
      <c r="AD46" s="9"/>
    </row>
    <row r="47" spans="1:30" ht="18.75" customHeight="1" thickBot="1" x14ac:dyDescent="0.3">
      <c r="A47" s="73"/>
      <c r="B47" s="130"/>
      <c r="C47" s="130"/>
      <c r="D47" s="130"/>
      <c r="E47" s="160"/>
      <c r="F47" s="160"/>
      <c r="G47" s="161"/>
      <c r="H47" s="166"/>
      <c r="I47" s="167"/>
      <c r="J47" s="167"/>
      <c r="K47" s="167"/>
      <c r="L47" s="167"/>
      <c r="M47" s="172"/>
      <c r="N47" s="172"/>
      <c r="O47" s="172"/>
      <c r="P47" s="172"/>
      <c r="Q47" s="173"/>
      <c r="R47" s="186"/>
      <c r="S47" s="187"/>
      <c r="T47" s="188"/>
      <c r="U47" s="191"/>
      <c r="V47" s="192"/>
      <c r="W47" s="121"/>
      <c r="X47" s="9"/>
      <c r="Y47" s="9"/>
      <c r="Z47" s="9"/>
      <c r="AA47" s="9"/>
      <c r="AB47" s="9"/>
      <c r="AC47" s="9"/>
      <c r="AD47" s="9"/>
    </row>
    <row r="48" spans="1:30" ht="4.5" customHeight="1" thickBot="1" x14ac:dyDescent="0.3">
      <c r="A48" s="73"/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7"/>
      <c r="W48" s="121"/>
      <c r="X48" s="9"/>
      <c r="Y48" s="9"/>
      <c r="Z48" s="9"/>
      <c r="AA48" s="9"/>
      <c r="AB48" s="9"/>
      <c r="AC48" s="9"/>
      <c r="AD48" s="9"/>
    </row>
    <row r="49" spans="1:30" ht="8.25" customHeight="1" thickBot="1" x14ac:dyDescent="0.3">
      <c r="A49" s="73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22"/>
      <c r="X49" s="9"/>
      <c r="Y49" s="9"/>
      <c r="Z49" s="9"/>
      <c r="AA49" s="9"/>
      <c r="AB49" s="9"/>
      <c r="AC49" s="9"/>
      <c r="AD49" s="9"/>
    </row>
    <row r="50" spans="1:30" ht="15" customHeight="1" x14ac:dyDescent="0.25">
      <c r="A50" s="21"/>
      <c r="B50" s="30" t="s">
        <v>32</v>
      </c>
      <c r="C50" s="31"/>
      <c r="D50" s="31"/>
      <c r="E50" s="31"/>
      <c r="F50" s="31"/>
      <c r="G50" s="31"/>
      <c r="H50" s="31"/>
      <c r="I50" s="31"/>
      <c r="J50" s="31"/>
      <c r="K50" s="32"/>
      <c r="L50" s="39">
        <f>M45*0.5*U50</f>
        <v>6.8240481824048187</v>
      </c>
      <c r="M50" s="40"/>
      <c r="N50" s="40"/>
      <c r="O50" s="40"/>
      <c r="P50" s="40"/>
      <c r="Q50" s="41"/>
      <c r="R50" s="48" t="s">
        <v>31</v>
      </c>
      <c r="S50" s="49"/>
      <c r="T50" s="50"/>
      <c r="U50" s="57">
        <v>135</v>
      </c>
      <c r="V50" s="58"/>
      <c r="W50" s="21"/>
      <c r="X50" s="9"/>
      <c r="Y50" s="9"/>
      <c r="Z50" s="9"/>
      <c r="AA50" s="9"/>
      <c r="AB50" s="9"/>
      <c r="AC50" s="9"/>
      <c r="AD50" s="9"/>
    </row>
    <row r="51" spans="1:30" ht="15" customHeight="1" x14ac:dyDescent="0.25">
      <c r="A51" s="21"/>
      <c r="B51" s="33"/>
      <c r="C51" s="34"/>
      <c r="D51" s="34"/>
      <c r="E51" s="34"/>
      <c r="F51" s="34"/>
      <c r="G51" s="34"/>
      <c r="H51" s="34"/>
      <c r="I51" s="34"/>
      <c r="J51" s="34"/>
      <c r="K51" s="35"/>
      <c r="L51" s="42"/>
      <c r="M51" s="43"/>
      <c r="N51" s="43"/>
      <c r="O51" s="43"/>
      <c r="P51" s="43"/>
      <c r="Q51" s="44"/>
      <c r="R51" s="51"/>
      <c r="S51" s="52"/>
      <c r="T51" s="53"/>
      <c r="U51" s="59"/>
      <c r="V51" s="60"/>
      <c r="W51" s="21"/>
      <c r="X51" s="9"/>
      <c r="Y51" s="9"/>
      <c r="Z51" s="9"/>
      <c r="AA51" s="9"/>
      <c r="AB51" s="9"/>
      <c r="AC51" s="9"/>
      <c r="AD51" s="9"/>
    </row>
    <row r="52" spans="1:30" ht="15.75" customHeight="1" thickBot="1" x14ac:dyDescent="0.3">
      <c r="A52" s="21"/>
      <c r="B52" s="36"/>
      <c r="C52" s="37"/>
      <c r="D52" s="37"/>
      <c r="E52" s="37"/>
      <c r="F52" s="37"/>
      <c r="G52" s="37"/>
      <c r="H52" s="37"/>
      <c r="I52" s="37"/>
      <c r="J52" s="37"/>
      <c r="K52" s="38"/>
      <c r="L52" s="45"/>
      <c r="M52" s="46"/>
      <c r="N52" s="46"/>
      <c r="O52" s="46"/>
      <c r="P52" s="46"/>
      <c r="Q52" s="47"/>
      <c r="R52" s="54"/>
      <c r="S52" s="55"/>
      <c r="T52" s="56"/>
      <c r="U52" s="59"/>
      <c r="V52" s="60"/>
      <c r="W52" s="21"/>
      <c r="X52" s="9"/>
      <c r="Y52" s="9"/>
      <c r="Z52" s="9"/>
      <c r="AA52" s="9"/>
      <c r="AB52" s="9"/>
      <c r="AC52" s="9"/>
      <c r="AD52" s="9"/>
    </row>
    <row r="53" spans="1:30" ht="8.25" customHeight="1" thickBo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9"/>
      <c r="Y53" s="9"/>
      <c r="Z53" s="9"/>
      <c r="AA53" s="9"/>
      <c r="AB53" s="9"/>
      <c r="AC53" s="9"/>
      <c r="AD53" s="9"/>
    </row>
    <row r="54" spans="1:30" x14ac:dyDescent="0.25">
      <c r="A54" s="21"/>
      <c r="B54" s="61" t="s">
        <v>30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  <c r="O54" s="67">
        <f>L50*U45</f>
        <v>682.40481824048186</v>
      </c>
      <c r="P54" s="68"/>
      <c r="Q54" s="68"/>
      <c r="R54" s="68"/>
      <c r="S54" s="68"/>
      <c r="T54" s="68"/>
      <c r="U54" s="68"/>
      <c r="V54" s="69"/>
      <c r="W54" s="21"/>
      <c r="X54" s="9"/>
      <c r="Y54" s="9"/>
      <c r="Z54" s="9"/>
      <c r="AA54" s="9"/>
      <c r="AB54" s="9"/>
      <c r="AC54" s="9"/>
      <c r="AD54" s="9"/>
    </row>
    <row r="55" spans="1:30" ht="15.75" thickBot="1" x14ac:dyDescent="0.3">
      <c r="A55" s="21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  <c r="O55" s="70"/>
      <c r="P55" s="71"/>
      <c r="Q55" s="71"/>
      <c r="R55" s="71"/>
      <c r="S55" s="71"/>
      <c r="T55" s="71"/>
      <c r="U55" s="71"/>
      <c r="V55" s="72"/>
      <c r="W55" s="21"/>
      <c r="X55" s="9"/>
      <c r="Y55" s="9"/>
      <c r="Z55" s="9"/>
      <c r="AA55" s="9"/>
      <c r="AB55" s="9"/>
      <c r="AC55" s="9"/>
      <c r="AD55" s="9"/>
    </row>
    <row r="56" spans="1:30" ht="9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9"/>
      <c r="Y56" s="9"/>
      <c r="Z56" s="9"/>
      <c r="AA56" s="9"/>
      <c r="AB56" s="9"/>
      <c r="AC56" s="9"/>
      <c r="AD56" s="9"/>
    </row>
    <row r="57" spans="1:3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</sheetData>
  <sheetProtection algorithmName="SHA-512" hashValue="SoaaMp/rplHL6WzJHIX+KXlRq0Dkhziy/IQP0TiIv1RQkPnFwDqI+QHaW7Sd23K17gq6B04bwCKvUHZJE27N2g==" saltValue="J0G0zBUoKr5+iv32Q8XQuQ==" spinCount="100000" sheet="1" objects="1" scenarios="1"/>
  <mergeCells count="109">
    <mergeCell ref="E45:G47"/>
    <mergeCell ref="H45:L47"/>
    <mergeCell ref="M45:Q47"/>
    <mergeCell ref="J37:M37"/>
    <mergeCell ref="J38:M38"/>
    <mergeCell ref="N37:P37"/>
    <mergeCell ref="N38:P38"/>
    <mergeCell ref="B37:C37"/>
    <mergeCell ref="B38:C38"/>
    <mergeCell ref="D37:F37"/>
    <mergeCell ref="D38:F38"/>
    <mergeCell ref="G37:I37"/>
    <mergeCell ref="G38:I38"/>
    <mergeCell ref="B39:C39"/>
    <mergeCell ref="D39:F39"/>
    <mergeCell ref="G39:I39"/>
    <mergeCell ref="J39:M39"/>
    <mergeCell ref="N39:P39"/>
    <mergeCell ref="B43:V44"/>
    <mergeCell ref="R45:T45"/>
    <mergeCell ref="R46:T47"/>
    <mergeCell ref="U46:V47"/>
    <mergeCell ref="B33:V34"/>
    <mergeCell ref="D36:F36"/>
    <mergeCell ref="G36:I36"/>
    <mergeCell ref="J36:M36"/>
    <mergeCell ref="N36:P36"/>
    <mergeCell ref="B9:C9"/>
    <mergeCell ref="B10:C10"/>
    <mergeCell ref="B11:C11"/>
    <mergeCell ref="D8:F8"/>
    <mergeCell ref="G8:I8"/>
    <mergeCell ref="N8:P8"/>
    <mergeCell ref="D9:F9"/>
    <mergeCell ref="G9:I9"/>
    <mergeCell ref="D10:F10"/>
    <mergeCell ref="G10:I10"/>
    <mergeCell ref="J9:M9"/>
    <mergeCell ref="J10:M10"/>
    <mergeCell ref="J8:M8"/>
    <mergeCell ref="N9:P9"/>
    <mergeCell ref="N10:P10"/>
    <mergeCell ref="N11:P11"/>
    <mergeCell ref="D16:F16"/>
    <mergeCell ref="G16:I16"/>
    <mergeCell ref="J16:M16"/>
    <mergeCell ref="B25:C25"/>
    <mergeCell ref="D25:F25"/>
    <mergeCell ref="G25:I25"/>
    <mergeCell ref="J25:M25"/>
    <mergeCell ref="Q16:S16"/>
    <mergeCell ref="B17:C17"/>
    <mergeCell ref="D17:F17"/>
    <mergeCell ref="G17:I17"/>
    <mergeCell ref="J17:M17"/>
    <mergeCell ref="N17:P17"/>
    <mergeCell ref="B24:C24"/>
    <mergeCell ref="D24:F24"/>
    <mergeCell ref="G24:I24"/>
    <mergeCell ref="J24:M24"/>
    <mergeCell ref="N24:P24"/>
    <mergeCell ref="W42:W49"/>
    <mergeCell ref="U45:V45"/>
    <mergeCell ref="B48:V48"/>
    <mergeCell ref="B45:D47"/>
    <mergeCell ref="B4:V4"/>
    <mergeCell ref="D31:F31"/>
    <mergeCell ref="G31:I31"/>
    <mergeCell ref="J31:M31"/>
    <mergeCell ref="N31:P31"/>
    <mergeCell ref="T16:V16"/>
    <mergeCell ref="D30:F30"/>
    <mergeCell ref="G30:I30"/>
    <mergeCell ref="J30:M30"/>
    <mergeCell ref="N30:P30"/>
    <mergeCell ref="N23:P23"/>
    <mergeCell ref="N25:P25"/>
    <mergeCell ref="D22:F22"/>
    <mergeCell ref="G22:I22"/>
    <mergeCell ref="J22:M22"/>
    <mergeCell ref="N16:P16"/>
    <mergeCell ref="D11:F11"/>
    <mergeCell ref="G11:I11"/>
    <mergeCell ref="T17:U17"/>
    <mergeCell ref="J11:M11"/>
    <mergeCell ref="X5:Z5"/>
    <mergeCell ref="X6:Z6"/>
    <mergeCell ref="B50:K52"/>
    <mergeCell ref="L50:Q52"/>
    <mergeCell ref="R50:T52"/>
    <mergeCell ref="U50:V52"/>
    <mergeCell ref="B54:N55"/>
    <mergeCell ref="O54:V55"/>
    <mergeCell ref="A1:W1"/>
    <mergeCell ref="W2:W41"/>
    <mergeCell ref="A41:V41"/>
    <mergeCell ref="A2:A40"/>
    <mergeCell ref="B2:V3"/>
    <mergeCell ref="B5:V6"/>
    <mergeCell ref="B13:V14"/>
    <mergeCell ref="B19:V20"/>
    <mergeCell ref="B27:V28"/>
    <mergeCell ref="B23:C23"/>
    <mergeCell ref="D23:F23"/>
    <mergeCell ref="G23:I23"/>
    <mergeCell ref="J23:M23"/>
    <mergeCell ref="N22:P22"/>
    <mergeCell ref="B31:C31"/>
    <mergeCell ref="A42:A49"/>
  </mergeCells>
  <conditionalFormatting sqref="Q31 Q23:Q25 Q37:Q39">
    <cfRule type="cellIs" dxfId="7" priority="6" operator="equal">
      <formula>"&lt;800"</formula>
    </cfRule>
    <cfRule type="cellIs" dxfId="6" priority="5" operator="equal">
      <formula>"&gt;800"</formula>
    </cfRule>
  </conditionalFormatting>
  <conditionalFormatting sqref="V18">
    <cfRule type="cellIs" dxfId="5" priority="4" operator="equal">
      <formula>"&lt;800"</formula>
    </cfRule>
    <cfRule type="cellIs" dxfId="4" priority="3" operator="equal">
      <formula>"&gt;800"</formula>
    </cfRule>
  </conditionalFormatting>
  <conditionalFormatting sqref="V17">
    <cfRule type="cellIs" dxfId="3" priority="2" operator="equal">
      <formula>"&lt;800"</formula>
    </cfRule>
    <cfRule type="cellIs" dxfId="2" priority="1" operator="equal">
      <formula>"&gt;800"</formula>
    </cfRule>
  </conditionalFormatting>
  <conditionalFormatting sqref="Q9:Q11 Q17">
    <cfRule type="cellIs" dxfId="1" priority="7" operator="equal">
      <formula>"&gt;800"</formula>
    </cfRule>
    <cfRule type="cellIs" dxfId="0" priority="8" operator="equal">
      <formula>"&lt;800"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AÇIKLAMA</vt:lpstr>
      <vt:lpstr>ANALİZ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ENGIN, Yasin</dc:creator>
  <cp:lastModifiedBy>yasin engin</cp:lastModifiedBy>
  <dcterms:created xsi:type="dcterms:W3CDTF">2013-04-22T21:45:52Z</dcterms:created>
  <dcterms:modified xsi:type="dcterms:W3CDTF">2014-12-17T13:57:36Z</dcterms:modified>
</cp:coreProperties>
</file>